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61" yWindow="65416" windowWidth="19980" windowHeight="13110" activeTab="0"/>
  </bookViews>
  <sheets>
    <sheet name="Contents" sheetId="1" r:id="rId1"/>
    <sheet name="Overview" sheetId="2" r:id="rId2"/>
    <sheet name="Corporates &amp; Supranationals" sheetId="3" r:id="rId3"/>
    <sheet name="Conventional Gilts" sheetId="4" r:id="rId4"/>
    <sheet name="8mth IL Gilts" sheetId="5" r:id="rId5"/>
    <sheet name="3mth IL Gilts" sheetId="6" r:id="rId6"/>
  </sheets>
  <definedNames/>
  <calcPr fullCalcOnLoad="1"/>
</workbook>
</file>

<file path=xl/sharedStrings.xml><?xml version="1.0" encoding="utf-8"?>
<sst xmlns="http://schemas.openxmlformats.org/spreadsheetml/2006/main" count="125" uniqueCount="63">
  <si>
    <t>GILTS ACT/ACT</t>
  </si>
  <si>
    <t>ACT/ACT</t>
  </si>
  <si>
    <t>ACT/ACT ISMA</t>
  </si>
  <si>
    <t>30E/360 ISMA EUROPEAN</t>
  </si>
  <si>
    <t>ACT/365 ISMA</t>
  </si>
  <si>
    <t>ACT/360 ISMA</t>
  </si>
  <si>
    <t xml:space="preserve">annual basis </t>
  </si>
  <si>
    <t xml:space="preserve">coupon </t>
  </si>
  <si>
    <t>annual rate</t>
  </si>
  <si>
    <t>annual rate/divided by number of coupon payments per year</t>
  </si>
  <si>
    <t>actual days in coupon period</t>
  </si>
  <si>
    <t>coupon</t>
  </si>
  <si>
    <t>coupon frequency</t>
  </si>
  <si>
    <t>actual interest days</t>
  </si>
  <si>
    <t>notes</t>
  </si>
  <si>
    <t>same as ACT/ACT but factors in ex dividend dates</t>
  </si>
  <si>
    <t>same as ACT/ACT but uses annual coupon rate</t>
  </si>
  <si>
    <t>X-TRM day count convention</t>
  </si>
  <si>
    <t>interest days (in period between previous coupon payment and trade settlement date)</t>
  </si>
  <si>
    <t>assumes 30 days in each month</t>
  </si>
  <si>
    <t>360</t>
  </si>
  <si>
    <t>30 European method: if trade settlement date falls on 31st, taken to be 30th; if previous coupon date falls on 31st, this is maintained as 31st</t>
  </si>
  <si>
    <t>actual</t>
  </si>
  <si>
    <t>365</t>
  </si>
  <si>
    <r>
      <t xml:space="preserve">accrued interest </t>
    </r>
    <r>
      <rPr>
        <sz val="10"/>
        <rFont val="Arial"/>
        <family val="2"/>
      </rPr>
      <t>= (interest days/annual basis) x coupon</t>
    </r>
  </si>
  <si>
    <r>
      <t xml:space="preserve">interest days = </t>
    </r>
    <r>
      <rPr>
        <sz val="10"/>
        <rFont val="Arial"/>
        <family val="2"/>
      </rPr>
      <t>days between previous coupon payment date and trade settlement date</t>
    </r>
  </si>
  <si>
    <t>Order book for Retail Bonds</t>
  </si>
  <si>
    <t xml:space="preserve">Whilst all reasonable care has been taken to ensure that the Order book for Retail Bonds calculators are accurate and free from errors, no liability is accepted by the London Stock Exchange in any circumstances. These calculators do not constitute advice on how to price bonds and should not be used for trading purposes. </t>
  </si>
  <si>
    <t>Overview of Calculation Methods</t>
  </si>
  <si>
    <t>Contents</t>
  </si>
  <si>
    <t>Overview of calculation Methods</t>
  </si>
  <si>
    <t>Accrued Interest Calculator</t>
  </si>
  <si>
    <t xml:space="preserve">Corporate and Supranational bonds </t>
  </si>
  <si>
    <t>Back to Contents</t>
  </si>
  <si>
    <t>Inputs</t>
  </si>
  <si>
    <t>Corporate &amp; Supranational Bonds</t>
  </si>
  <si>
    <t>Conventional Gilts</t>
  </si>
  <si>
    <t xml:space="preserve">  annual = 12</t>
  </si>
  <si>
    <t xml:space="preserve">  semi-annual = 6</t>
  </si>
  <si>
    <t xml:space="preserve">  quarterly = 3</t>
  </si>
  <si>
    <t xml:space="preserve">  coupon frequency</t>
  </si>
  <si>
    <t xml:space="preserve">  Standard Dividend Period only</t>
  </si>
  <si>
    <t>Index Linked Gilts - 8 month indexation lag</t>
  </si>
  <si>
    <t>Index Linked Gilts - 3 month indexation lag</t>
  </si>
  <si>
    <t>Indexed Linked Gilts 
(8 month lag)</t>
  </si>
  <si>
    <t>Indexed Linked Gilts 
(3 month lag)</t>
  </si>
  <si>
    <t xml:space="preserve"> base RPI</t>
  </si>
  <si>
    <t xml:space="preserve"> annual coupon rate</t>
  </si>
  <si>
    <t xml:space="preserve"> next coupon payment date</t>
  </si>
  <si>
    <t xml:space="preserve"> ex-dividend date</t>
  </si>
  <si>
    <r>
      <t xml:space="preserve"> settlement date </t>
    </r>
    <r>
      <rPr>
        <b/>
        <sz val="10"/>
        <rFont val="Arial"/>
        <family val="2"/>
      </rPr>
      <t>(T + 1)</t>
    </r>
  </si>
  <si>
    <t xml:space="preserve"> previous coupon payment date</t>
  </si>
  <si>
    <t xml:space="preserve"> interest days</t>
  </si>
  <si>
    <t xml:space="preserve"> days in coupon period</t>
  </si>
  <si>
    <t xml:space="preserve"> accrued interest per £100 nominal </t>
  </si>
  <si>
    <t xml:space="preserve"> Access UK DMO RPI data</t>
  </si>
  <si>
    <t xml:space="preserve"> reference RPI</t>
  </si>
  <si>
    <t xml:space="preserve"> index ratio</t>
  </si>
  <si>
    <r>
      <t xml:space="preserve"> settlement date </t>
    </r>
    <r>
      <rPr>
        <b/>
        <sz val="10"/>
        <rFont val="Arial"/>
        <family val="2"/>
      </rPr>
      <t>(T+1)</t>
    </r>
  </si>
  <si>
    <t xml:space="preserve"> ex dividend date</t>
  </si>
  <si>
    <r>
      <t xml:space="preserve"> settlement date </t>
    </r>
    <r>
      <rPr>
        <b/>
        <sz val="10"/>
        <rFont val="Arial"/>
        <family val="2"/>
      </rPr>
      <t>(T + 3)</t>
    </r>
  </si>
  <si>
    <t xml:space="preserve"> coupon frequency</t>
  </si>
  <si>
    <t xml:space="preserve"> Access UK DMO index factor data</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</si>
</sst>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410]dddd\ d\ mmmm\ yyyy"/>
    <numFmt numFmtId="171" formatCode="_-* #,##0.0_-;\-* #,##0.0_-;_-* &quot;-&quot;??_-;_-@_-"/>
    <numFmt numFmtId="172" formatCode="_-* #,##0_-;\-* #,##0_-;_-* &quot;-&quot;??_-;_-@_-"/>
    <numFmt numFmtId="173" formatCode="[$-809]dd\ mmmm\ yyyy"/>
    <numFmt numFmtId="174" formatCode="0.0"/>
    <numFmt numFmtId="175" formatCode="0.000"/>
    <numFmt numFmtId="176" formatCode="0.00000000"/>
    <numFmt numFmtId="177" formatCode="0.0000000"/>
    <numFmt numFmtId="178" formatCode="0.000000"/>
    <numFmt numFmtId="179" formatCode="mmm\-yyyy"/>
    <numFmt numFmtId="180" formatCode="0.0000"/>
    <numFmt numFmtId="181" formatCode="0.00000"/>
    <numFmt numFmtId="182" formatCode="&quot;Yes&quot;;&quot;Yes&quot;;&quot;No&quot;"/>
    <numFmt numFmtId="183" formatCode="&quot;True&quot;;&quot;True&quot;;&quot;False&quot;"/>
    <numFmt numFmtId="184" formatCode="&quot;On&quot;;&quot;On&quot;;&quot;Off&quot;"/>
    <numFmt numFmtId="185" formatCode="[$€-2]\ #,##0.00_);[Red]\([$€-2]\ #,##0.00\)"/>
    <numFmt numFmtId="186" formatCode="0.000000000"/>
  </numFmts>
  <fonts count="17">
    <font>
      <sz val="10"/>
      <name val="Arial"/>
      <family val="0"/>
    </font>
    <font>
      <u val="single"/>
      <sz val="10"/>
      <color indexed="12"/>
      <name val="Arial"/>
      <family val="0"/>
    </font>
    <font>
      <u val="single"/>
      <sz val="10"/>
      <color indexed="36"/>
      <name val="Arial"/>
      <family val="0"/>
    </font>
    <font>
      <sz val="8"/>
      <name val="Arial"/>
      <family val="0"/>
    </font>
    <font>
      <b/>
      <sz val="10"/>
      <name val="Arial"/>
      <family val="0"/>
    </font>
    <font>
      <b/>
      <sz val="14"/>
      <color indexed="21"/>
      <name val="Arial"/>
      <family val="2"/>
    </font>
    <font>
      <sz val="14"/>
      <color indexed="21"/>
      <name val="Arial"/>
      <family val="2"/>
    </font>
    <font>
      <sz val="16"/>
      <color indexed="21"/>
      <name val="Arial"/>
      <family val="2"/>
    </font>
    <font>
      <b/>
      <sz val="16"/>
      <color indexed="21"/>
      <name val="Arial"/>
      <family val="2"/>
    </font>
    <font>
      <b/>
      <sz val="18"/>
      <color indexed="21"/>
      <name val="Arial"/>
      <family val="2"/>
    </font>
    <font>
      <b/>
      <sz val="12"/>
      <color indexed="21"/>
      <name val="Arial"/>
      <family val="2"/>
    </font>
    <font>
      <sz val="10"/>
      <color indexed="21"/>
      <name val="Arial"/>
      <family val="0"/>
    </font>
    <font>
      <sz val="10"/>
      <color indexed="9"/>
      <name val="Arial"/>
      <family val="0"/>
    </font>
    <font>
      <b/>
      <sz val="10"/>
      <color indexed="9"/>
      <name val="Arial"/>
      <family val="2"/>
    </font>
    <font>
      <sz val="10"/>
      <color indexed="8"/>
      <name val="ARIAL"/>
      <family val="0"/>
    </font>
    <font>
      <b/>
      <sz val="10"/>
      <color indexed="21"/>
      <name val="Arial"/>
      <family val="2"/>
    </font>
    <font>
      <sz val="10"/>
      <color indexed="10"/>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4">
    <border>
      <left/>
      <right/>
      <top/>
      <bottom/>
      <diagonal/>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color indexed="63"/>
      </top>
      <bottom>
        <color indexed="63"/>
      </bottom>
    </border>
    <border>
      <left style="thin"/>
      <right style="thin"/>
      <top>
        <color indexed="63"/>
      </top>
      <bottom style="thin"/>
    </border>
    <border>
      <left style="medium"/>
      <right style="medium"/>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color indexed="63"/>
      </bottom>
    </border>
    <border>
      <left style="medium"/>
      <right style="medium"/>
      <top>
        <color indexed="63"/>
      </top>
      <bottom style="thin"/>
    </border>
    <border>
      <left style="medium"/>
      <right style="medium"/>
      <top style="medium"/>
      <bottom style="medium"/>
    </border>
    <border>
      <left style="thin"/>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s>
  <cellStyleXfs count="22">
    <xf numFmtId="0" fontId="0"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0" fillId="2" borderId="0" xfId="0" applyFont="1" applyFill="1" applyBorder="1" applyAlignment="1">
      <alignment/>
    </xf>
    <xf numFmtId="0" fontId="0" fillId="2" borderId="0" xfId="0" applyFont="1" applyFill="1" applyBorder="1" applyAlignment="1">
      <alignment/>
    </xf>
    <xf numFmtId="0" fontId="0" fillId="2" borderId="0" xfId="0" applyFont="1" applyFill="1" applyBorder="1" applyAlignment="1">
      <alignment horizontal="left"/>
    </xf>
    <xf numFmtId="0" fontId="0" fillId="2" borderId="0" xfId="0" applyFont="1" applyFill="1" applyBorder="1" applyAlignment="1">
      <alignment/>
    </xf>
    <xf numFmtId="0" fontId="0" fillId="2" borderId="0" xfId="0" applyFont="1" applyFill="1" applyAlignment="1">
      <alignment/>
    </xf>
    <xf numFmtId="0" fontId="4" fillId="2" borderId="0" xfId="0" applyFont="1" applyFill="1" applyBorder="1" applyAlignment="1">
      <alignment/>
    </xf>
    <xf numFmtId="0" fontId="0" fillId="2" borderId="0" xfId="0" applyFont="1" applyFill="1" applyBorder="1" applyAlignment="1">
      <alignment/>
    </xf>
    <xf numFmtId="0" fontId="0" fillId="2" borderId="0" xfId="0" applyFont="1" applyFill="1" applyBorder="1" applyAlignment="1">
      <alignment horizontal="left"/>
    </xf>
    <xf numFmtId="0" fontId="4" fillId="2" borderId="1" xfId="0" applyFont="1" applyFill="1" applyBorder="1" applyAlignment="1">
      <alignment horizontal="center" vertical="center"/>
    </xf>
    <xf numFmtId="0" fontId="0" fillId="2"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0" fillId="2" borderId="4" xfId="0" applyFont="1" applyFill="1" applyBorder="1" applyAlignment="1">
      <alignment horizontal="center" vertical="center" wrapText="1"/>
    </xf>
    <xf numFmtId="0" fontId="5" fillId="2" borderId="0" xfId="0" applyFont="1" applyFill="1" applyAlignment="1">
      <alignment/>
    </xf>
    <xf numFmtId="0" fontId="6" fillId="2" borderId="0" xfId="0" applyFont="1" applyFill="1" applyAlignment="1">
      <alignment/>
    </xf>
    <xf numFmtId="0" fontId="7" fillId="2" borderId="0" xfId="0" applyFont="1" applyFill="1" applyAlignment="1">
      <alignment/>
    </xf>
    <xf numFmtId="0" fontId="6" fillId="2" borderId="0" xfId="0" applyFont="1" applyFill="1" applyAlignment="1">
      <alignment horizontal="right"/>
    </xf>
    <xf numFmtId="0" fontId="8" fillId="2" borderId="0" xfId="0" applyFont="1" applyFill="1" applyAlignment="1">
      <alignment/>
    </xf>
    <xf numFmtId="0" fontId="9" fillId="2" borderId="0" xfId="0" applyFont="1" applyFill="1" applyAlignment="1">
      <alignment/>
    </xf>
    <xf numFmtId="0" fontId="0" fillId="2" borderId="0" xfId="0" applyFont="1" applyFill="1" applyAlignment="1">
      <alignment horizontal="center"/>
    </xf>
    <xf numFmtId="0" fontId="10" fillId="2" borderId="0" xfId="0" applyFont="1" applyFill="1" applyAlignment="1">
      <alignment horizontal="left" vertical="center" wrapText="1"/>
    </xf>
    <xf numFmtId="0" fontId="0" fillId="2" borderId="0" xfId="0" applyFont="1" applyFill="1" applyAlignment="1">
      <alignment horizontal="left" vertical="center" wrapText="1"/>
    </xf>
    <xf numFmtId="0" fontId="10" fillId="2" borderId="0" xfId="0" applyFont="1" applyFill="1" applyBorder="1" applyAlignment="1">
      <alignment horizontal="center" vertical="center" wrapText="1"/>
    </xf>
    <xf numFmtId="0" fontId="0" fillId="2" borderId="2" xfId="0" applyFont="1" applyFill="1" applyBorder="1" applyAlignment="1">
      <alignment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0" xfId="0" applyFont="1" applyFill="1" applyAlignment="1">
      <alignment/>
    </xf>
    <xf numFmtId="0" fontId="0" fillId="2" borderId="0" xfId="0" applyFont="1" applyFill="1" applyBorder="1" applyAlignment="1">
      <alignment horizontal="center"/>
    </xf>
    <xf numFmtId="0" fontId="0" fillId="2" borderId="0" xfId="0" applyFont="1" applyFill="1" applyBorder="1" applyAlignment="1">
      <alignment horizontal="center"/>
    </xf>
    <xf numFmtId="1" fontId="0" fillId="2" borderId="0" xfId="0" applyNumberFormat="1" applyFont="1" applyFill="1" applyBorder="1" applyAlignment="1">
      <alignment horizontal="right"/>
    </xf>
    <xf numFmtId="0" fontId="0" fillId="2" borderId="0" xfId="0" applyFont="1" applyFill="1" applyBorder="1" applyAlignment="1">
      <alignment horizontal="right"/>
    </xf>
    <xf numFmtId="14" fontId="0" fillId="2" borderId="0" xfId="0" applyNumberFormat="1" applyFont="1" applyFill="1" applyBorder="1" applyAlignment="1">
      <alignment/>
    </xf>
    <xf numFmtId="1" fontId="0" fillId="2" borderId="0" xfId="0" applyNumberFormat="1" applyFont="1" applyFill="1" applyBorder="1" applyAlignment="1">
      <alignment horizontal="center"/>
    </xf>
    <xf numFmtId="1" fontId="0" fillId="2" borderId="0" xfId="0" applyNumberFormat="1" applyFont="1" applyFill="1" applyBorder="1" applyAlignment="1">
      <alignment/>
    </xf>
    <xf numFmtId="0" fontId="0" fillId="2" borderId="7" xfId="0" applyFont="1" applyFill="1" applyBorder="1" applyAlignment="1">
      <alignment vertical="center"/>
    </xf>
    <xf numFmtId="0" fontId="0" fillId="2" borderId="8" xfId="0" applyFont="1" applyFill="1" applyBorder="1" applyAlignment="1">
      <alignment vertical="center"/>
    </xf>
    <xf numFmtId="0" fontId="0" fillId="2" borderId="9" xfId="0" applyFont="1" applyFill="1" applyBorder="1" applyAlignment="1">
      <alignment vertical="center"/>
    </xf>
    <xf numFmtId="0" fontId="0" fillId="2" borderId="0" xfId="0" applyFont="1" applyFill="1" applyBorder="1" applyAlignment="1">
      <alignment vertical="center"/>
    </xf>
    <xf numFmtId="0" fontId="0" fillId="2" borderId="0" xfId="0" applyFont="1" applyFill="1" applyBorder="1" applyAlignment="1">
      <alignment horizontal="center" vertical="center"/>
    </xf>
    <xf numFmtId="0" fontId="4" fillId="2" borderId="2" xfId="0" applyFont="1" applyFill="1" applyBorder="1" applyAlignment="1">
      <alignment vertical="center"/>
    </xf>
    <xf numFmtId="0" fontId="0" fillId="2" borderId="10" xfId="0" applyFont="1" applyFill="1" applyBorder="1" applyAlignment="1">
      <alignment vertical="center"/>
    </xf>
    <xf numFmtId="0" fontId="0" fillId="2" borderId="11" xfId="0" applyFont="1" applyFill="1" applyBorder="1" applyAlignment="1">
      <alignment vertical="center"/>
    </xf>
    <xf numFmtId="0" fontId="4" fillId="2" borderId="2" xfId="0" applyFont="1" applyFill="1" applyBorder="1" applyAlignment="1">
      <alignment horizontal="center" vertical="center"/>
    </xf>
    <xf numFmtId="0" fontId="0" fillId="2" borderId="0" xfId="0" applyFont="1" applyFill="1" applyBorder="1" applyAlignment="1">
      <alignment vertical="center"/>
    </xf>
    <xf numFmtId="1" fontId="0" fillId="2" borderId="2" xfId="0" applyNumberFormat="1" applyFont="1" applyFill="1" applyBorder="1" applyAlignment="1">
      <alignment horizontal="center" vertical="center"/>
    </xf>
    <xf numFmtId="0" fontId="0" fillId="2" borderId="2" xfId="0" applyFont="1" applyFill="1" applyBorder="1" applyAlignment="1">
      <alignment horizontal="center" vertical="center"/>
    </xf>
    <xf numFmtId="175" fontId="0" fillId="2" borderId="2" xfId="0" applyNumberFormat="1" applyFont="1" applyFill="1" applyBorder="1" applyAlignment="1">
      <alignment horizontal="center" vertical="center"/>
    </xf>
    <xf numFmtId="177" fontId="4" fillId="2" borderId="2" xfId="0" applyNumberFormat="1" applyFont="1" applyFill="1" applyBorder="1" applyAlignment="1">
      <alignment horizontal="center" vertical="center"/>
    </xf>
    <xf numFmtId="0" fontId="0" fillId="2" borderId="12" xfId="0" applyFont="1" applyFill="1" applyBorder="1" applyAlignment="1">
      <alignment vertical="center"/>
    </xf>
    <xf numFmtId="1" fontId="0" fillId="3" borderId="12" xfId="0" applyNumberFormat="1" applyFont="1" applyFill="1" applyBorder="1" applyAlignment="1">
      <alignment horizontal="right"/>
    </xf>
    <xf numFmtId="178" fontId="4" fillId="2" borderId="2" xfId="0" applyNumberFormat="1" applyFont="1" applyFill="1" applyBorder="1" applyAlignment="1">
      <alignment horizontal="center" vertical="center"/>
    </xf>
    <xf numFmtId="15" fontId="0" fillId="3" borderId="8" xfId="0" applyNumberFormat="1" applyFont="1" applyFill="1" applyBorder="1" applyAlignment="1" applyProtection="1">
      <alignment horizontal="center" vertical="center"/>
      <protection locked="0"/>
    </xf>
    <xf numFmtId="175" fontId="0" fillId="3" borderId="9" xfId="0" applyNumberFormat="1" applyFont="1" applyFill="1" applyBorder="1" applyAlignment="1" applyProtection="1">
      <alignment horizontal="center" vertical="center"/>
      <protection locked="0"/>
    </xf>
    <xf numFmtId="175" fontId="0" fillId="3" borderId="8" xfId="0" applyNumberFormat="1" applyFont="1" applyFill="1" applyBorder="1" applyAlignment="1" applyProtection="1">
      <alignment horizontal="center" vertical="center"/>
      <protection locked="0"/>
    </xf>
    <xf numFmtId="1" fontId="0" fillId="3" borderId="9" xfId="0" applyNumberFormat="1" applyFont="1" applyFill="1" applyBorder="1" applyAlignment="1" applyProtection="1">
      <alignment horizontal="center" vertical="center"/>
      <protection locked="0"/>
    </xf>
    <xf numFmtId="0" fontId="11" fillId="2" borderId="0" xfId="0" applyFont="1" applyFill="1" applyBorder="1" applyAlignment="1">
      <alignment horizontal="left"/>
    </xf>
    <xf numFmtId="0" fontId="12" fillId="2" borderId="0" xfId="0" applyFont="1" applyFill="1" applyBorder="1" applyAlignment="1">
      <alignment vertical="center"/>
    </xf>
    <xf numFmtId="175" fontId="12" fillId="2" borderId="0" xfId="0" applyNumberFormat="1" applyFont="1" applyFill="1" applyBorder="1" applyAlignment="1">
      <alignment horizontal="center" vertical="center"/>
    </xf>
    <xf numFmtId="0" fontId="0" fillId="2" borderId="0" xfId="0" applyFont="1" applyFill="1" applyBorder="1" applyAlignment="1">
      <alignment horizontal="left"/>
    </xf>
    <xf numFmtId="1" fontId="0" fillId="2" borderId="2" xfId="0" applyNumberFormat="1" applyFont="1" applyFill="1" applyBorder="1" applyAlignment="1">
      <alignment horizontal="center" vertical="center"/>
    </xf>
    <xf numFmtId="14" fontId="0" fillId="2" borderId="0" xfId="0" applyNumberFormat="1" applyFont="1" applyFill="1" applyBorder="1" applyAlignment="1">
      <alignment/>
    </xf>
    <xf numFmtId="1" fontId="0" fillId="2" borderId="0" xfId="0" applyNumberFormat="1" applyFont="1" applyFill="1" applyBorder="1" applyAlignment="1">
      <alignment/>
    </xf>
    <xf numFmtId="0" fontId="4" fillId="2" borderId="0" xfId="0" applyFont="1" applyFill="1" applyBorder="1" applyAlignment="1">
      <alignment horizontal="right"/>
    </xf>
    <xf numFmtId="0" fontId="4" fillId="2" borderId="0" xfId="0" applyFont="1" applyFill="1" applyBorder="1" applyAlignment="1">
      <alignment horizontal="center"/>
    </xf>
    <xf numFmtId="0" fontId="4" fillId="2" borderId="0" xfId="0" applyFont="1" applyFill="1" applyBorder="1" applyAlignment="1">
      <alignment/>
    </xf>
    <xf numFmtId="0" fontId="13" fillId="2" borderId="0" xfId="0" applyFont="1" applyFill="1" applyBorder="1" applyAlignment="1">
      <alignment vertical="center"/>
    </xf>
    <xf numFmtId="176" fontId="0" fillId="2" borderId="0" xfId="0" applyNumberFormat="1" applyFont="1" applyFill="1" applyBorder="1" applyAlignment="1">
      <alignment/>
    </xf>
    <xf numFmtId="175" fontId="4" fillId="2" borderId="0" xfId="0" applyNumberFormat="1" applyFont="1" applyFill="1" applyBorder="1" applyAlignment="1">
      <alignment horizontal="center" vertical="center"/>
    </xf>
    <xf numFmtId="0" fontId="4" fillId="2" borderId="0" xfId="0" applyFont="1" applyFill="1" applyBorder="1" applyAlignment="1">
      <alignment vertical="center"/>
    </xf>
    <xf numFmtId="0" fontId="15" fillId="2" borderId="0" xfId="0" applyFont="1" applyFill="1" applyBorder="1" applyAlignment="1">
      <alignment horizontal="center" vertical="center"/>
    </xf>
    <xf numFmtId="15" fontId="0" fillId="2" borderId="0" xfId="0" applyNumberFormat="1" applyFont="1" applyFill="1" applyBorder="1" applyAlignment="1">
      <alignment/>
    </xf>
    <xf numFmtId="0" fontId="0" fillId="2" borderId="13" xfId="0" applyFont="1" applyFill="1" applyBorder="1" applyAlignment="1">
      <alignment vertical="center"/>
    </xf>
    <xf numFmtId="0" fontId="0" fillId="2" borderId="14" xfId="0" applyFont="1" applyFill="1" applyBorder="1" applyAlignment="1">
      <alignment vertical="center"/>
    </xf>
    <xf numFmtId="0" fontId="0" fillId="2" borderId="15" xfId="0" applyFont="1" applyFill="1" applyBorder="1" applyAlignment="1">
      <alignment vertical="center"/>
    </xf>
    <xf numFmtId="0" fontId="0" fillId="2" borderId="0" xfId="0" applyFont="1" applyFill="1" applyBorder="1" applyAlignment="1">
      <alignment horizontal="left" vertical="center"/>
    </xf>
    <xf numFmtId="176" fontId="4" fillId="2" borderId="0" xfId="0" applyNumberFormat="1" applyFont="1" applyFill="1" applyBorder="1" applyAlignment="1">
      <alignment horizontal="center"/>
    </xf>
    <xf numFmtId="186" fontId="0" fillId="2" borderId="0" xfId="0" applyNumberFormat="1" applyFont="1" applyFill="1" applyBorder="1" applyAlignment="1">
      <alignment/>
    </xf>
    <xf numFmtId="178" fontId="0" fillId="2" borderId="0" xfId="0" applyNumberFormat="1" applyFont="1" applyFill="1" applyBorder="1" applyAlignment="1">
      <alignment horizontal="center"/>
    </xf>
    <xf numFmtId="0" fontId="0" fillId="0" borderId="0" xfId="0" applyAlignment="1">
      <alignment horizontal="center"/>
    </xf>
    <xf numFmtId="1" fontId="0" fillId="2" borderId="0" xfId="0" applyNumberFormat="1" applyFont="1" applyFill="1" applyBorder="1" applyAlignment="1">
      <alignment horizontal="left"/>
    </xf>
    <xf numFmtId="0" fontId="4" fillId="2" borderId="16" xfId="0" applyFont="1" applyFill="1" applyBorder="1" applyAlignment="1">
      <alignment horizontal="center" vertical="center"/>
    </xf>
    <xf numFmtId="15" fontId="0" fillId="3" borderId="7" xfId="0" applyNumberFormat="1" applyFont="1" applyFill="1" applyBorder="1" applyAlignment="1" applyProtection="1">
      <alignment horizontal="center" vertical="center"/>
      <protection locked="0"/>
    </xf>
    <xf numFmtId="0" fontId="16" fillId="2" borderId="0" xfId="0" applyFont="1" applyFill="1" applyBorder="1" applyAlignment="1">
      <alignment vertical="center"/>
    </xf>
    <xf numFmtId="177" fontId="0" fillId="2" borderId="0" xfId="0" applyNumberFormat="1" applyFont="1" applyFill="1" applyBorder="1" applyAlignment="1">
      <alignment horizontal="center"/>
    </xf>
    <xf numFmtId="181" fontId="4" fillId="2" borderId="2" xfId="0" applyNumberFormat="1" applyFont="1" applyFill="1" applyBorder="1" applyAlignment="1">
      <alignment horizontal="center" vertical="center"/>
    </xf>
    <xf numFmtId="181" fontId="0" fillId="3" borderId="9" xfId="0" applyNumberFormat="1" applyFont="1" applyFill="1" applyBorder="1" applyAlignment="1" applyProtection="1">
      <alignment horizontal="center" vertical="center"/>
      <protection locked="0"/>
    </xf>
    <xf numFmtId="0" fontId="0" fillId="2" borderId="9" xfId="0" applyFont="1" applyFill="1" applyBorder="1" applyAlignment="1">
      <alignment vertical="center"/>
    </xf>
    <xf numFmtId="15" fontId="0" fillId="3" borderId="17" xfId="0" applyNumberFormat="1" applyFont="1" applyFill="1" applyBorder="1" applyAlignment="1" applyProtection="1">
      <alignment horizontal="center" vertical="center"/>
      <protection locked="0"/>
    </xf>
    <xf numFmtId="0" fontId="4" fillId="2" borderId="18" xfId="0" applyFont="1" applyFill="1" applyBorder="1" applyAlignment="1">
      <alignment horizontal="center" vertical="center"/>
    </xf>
    <xf numFmtId="0" fontId="4" fillId="2" borderId="18" xfId="0" applyFont="1" applyFill="1" applyBorder="1" applyAlignment="1">
      <alignment horizontal="center"/>
    </xf>
    <xf numFmtId="0" fontId="10" fillId="2" borderId="0" xfId="0" applyFont="1" applyFill="1" applyAlignment="1">
      <alignment horizontal="left" vertical="center" wrapText="1"/>
    </xf>
    <xf numFmtId="0" fontId="10" fillId="2" borderId="16" xfId="20" applyFont="1" applyFill="1" applyBorder="1" applyAlignment="1" applyProtection="1">
      <alignment horizontal="center" vertical="center" wrapText="1"/>
      <protection locked="0"/>
    </xf>
    <xf numFmtId="0" fontId="10" fillId="2" borderId="12" xfId="20" applyFont="1" applyFill="1" applyBorder="1" applyAlignment="1" applyProtection="1">
      <alignment horizontal="center" vertical="center" wrapText="1"/>
      <protection locked="0"/>
    </xf>
    <xf numFmtId="0" fontId="0" fillId="2" borderId="0" xfId="0" applyNumberFormat="1" applyFont="1" applyFill="1" applyAlignment="1">
      <alignment horizontal="left" vertical="center" wrapText="1"/>
    </xf>
    <xf numFmtId="0" fontId="0" fillId="2" borderId="0" xfId="0" applyFont="1" applyFill="1" applyAlignment="1">
      <alignment horizontal="left" vertical="center" wrapText="1"/>
    </xf>
    <xf numFmtId="0" fontId="10" fillId="2" borderId="16" xfId="0" applyFont="1" applyFill="1" applyBorder="1" applyAlignment="1" applyProtection="1">
      <alignment horizontal="center" vertical="center" wrapText="1"/>
      <protection locked="0"/>
    </xf>
    <xf numFmtId="0" fontId="10" fillId="2" borderId="12" xfId="0" applyFont="1" applyFill="1" applyBorder="1" applyAlignment="1" applyProtection="1">
      <alignment horizontal="center" vertical="center" wrapText="1"/>
      <protection locked="0"/>
    </xf>
    <xf numFmtId="0" fontId="10" fillId="2" borderId="16" xfId="20" applyFont="1" applyFill="1" applyBorder="1" applyAlignment="1" applyProtection="1">
      <alignment horizontal="center" vertical="center" wrapText="1"/>
      <protection locked="0"/>
    </xf>
    <xf numFmtId="0" fontId="10" fillId="2" borderId="12" xfId="20" applyFont="1" applyFill="1" applyBorder="1" applyAlignment="1" applyProtection="1">
      <alignment horizontal="center" vertical="center" wrapText="1"/>
      <protection locked="0"/>
    </xf>
    <xf numFmtId="0" fontId="4" fillId="2" borderId="0" xfId="0" applyFont="1" applyFill="1" applyBorder="1" applyAlignment="1">
      <alignment horizontal="left"/>
    </xf>
    <xf numFmtId="0" fontId="4" fillId="2" borderId="6"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2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10" fillId="2" borderId="16" xfId="20" applyFont="1" applyFill="1" applyBorder="1" applyAlignment="1" applyProtection="1">
      <alignment horizontal="center" vertical="center"/>
      <protection locked="0"/>
    </xf>
    <xf numFmtId="0" fontId="10" fillId="2" borderId="12" xfId="20" applyFont="1" applyFill="1" applyBorder="1" applyAlignment="1" applyProtection="1">
      <alignment horizontal="center" vertical="center"/>
      <protection locked="0"/>
    </xf>
  </cellXfs>
  <cellStyles count="22">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xdr:row>
      <xdr:rowOff>142875</xdr:rowOff>
    </xdr:from>
    <xdr:to>
      <xdr:col>5</xdr:col>
      <xdr:colOff>2886075</xdr:colOff>
      <xdr:row>10</xdr:row>
      <xdr:rowOff>76200</xdr:rowOff>
    </xdr:to>
    <xdr:pic>
      <xdr:nvPicPr>
        <xdr:cNvPr id="1" name="Picture 3"/>
        <xdr:cNvPicPr preferRelativeResize="1">
          <a:picLocks noChangeAspect="1"/>
        </xdr:cNvPicPr>
      </xdr:nvPicPr>
      <xdr:blipFill>
        <a:blip r:embed="rId1"/>
        <a:stretch>
          <a:fillRect/>
        </a:stretch>
      </xdr:blipFill>
      <xdr:spPr>
        <a:xfrm>
          <a:off x="6600825" y="304800"/>
          <a:ext cx="2876550" cy="1685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1828800</xdr:colOff>
      <xdr:row>0</xdr:row>
      <xdr:rowOff>142875</xdr:rowOff>
    </xdr:from>
    <xdr:to>
      <xdr:col>6</xdr:col>
      <xdr:colOff>1619250</xdr:colOff>
      <xdr:row>9</xdr:row>
      <xdr:rowOff>142875</xdr:rowOff>
    </xdr:to>
    <xdr:pic>
      <xdr:nvPicPr>
        <xdr:cNvPr id="1" name="Picture 2"/>
        <xdr:cNvPicPr preferRelativeResize="1">
          <a:picLocks noChangeAspect="1"/>
        </xdr:cNvPicPr>
      </xdr:nvPicPr>
      <xdr:blipFill>
        <a:blip r:embed="rId1"/>
        <a:stretch>
          <a:fillRect/>
        </a:stretch>
      </xdr:blipFill>
      <xdr:spPr>
        <a:xfrm>
          <a:off x="7372350" y="142875"/>
          <a:ext cx="2876550" cy="1685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2</xdr:row>
      <xdr:rowOff>85725</xdr:rowOff>
    </xdr:from>
    <xdr:to>
      <xdr:col>6</xdr:col>
      <xdr:colOff>1543050</xdr:colOff>
      <xdr:row>10</xdr:row>
      <xdr:rowOff>95250</xdr:rowOff>
    </xdr:to>
    <xdr:pic>
      <xdr:nvPicPr>
        <xdr:cNvPr id="1" name="Picture 2"/>
        <xdr:cNvPicPr preferRelativeResize="1">
          <a:picLocks noChangeAspect="1"/>
        </xdr:cNvPicPr>
      </xdr:nvPicPr>
      <xdr:blipFill>
        <a:blip r:embed="rId1"/>
        <a:stretch>
          <a:fillRect/>
        </a:stretch>
      </xdr:blipFill>
      <xdr:spPr>
        <a:xfrm>
          <a:off x="7686675" y="409575"/>
          <a:ext cx="2876550" cy="1685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1371600</xdr:colOff>
      <xdr:row>2</xdr:row>
      <xdr:rowOff>161925</xdr:rowOff>
    </xdr:from>
    <xdr:to>
      <xdr:col>6</xdr:col>
      <xdr:colOff>952500</xdr:colOff>
      <xdr:row>10</xdr:row>
      <xdr:rowOff>200025</xdr:rowOff>
    </xdr:to>
    <xdr:pic>
      <xdr:nvPicPr>
        <xdr:cNvPr id="1" name="Picture 2"/>
        <xdr:cNvPicPr preferRelativeResize="1">
          <a:picLocks noChangeAspect="1"/>
        </xdr:cNvPicPr>
      </xdr:nvPicPr>
      <xdr:blipFill>
        <a:blip r:embed="rId1"/>
        <a:stretch>
          <a:fillRect/>
        </a:stretch>
      </xdr:blipFill>
      <xdr:spPr>
        <a:xfrm>
          <a:off x="7229475" y="485775"/>
          <a:ext cx="2876550" cy="1685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676275</xdr:colOff>
      <xdr:row>2</xdr:row>
      <xdr:rowOff>142875</xdr:rowOff>
    </xdr:from>
    <xdr:to>
      <xdr:col>7</xdr:col>
      <xdr:colOff>257175</xdr:colOff>
      <xdr:row>10</xdr:row>
      <xdr:rowOff>180975</xdr:rowOff>
    </xdr:to>
    <xdr:pic>
      <xdr:nvPicPr>
        <xdr:cNvPr id="1" name="Picture 1"/>
        <xdr:cNvPicPr preferRelativeResize="1">
          <a:picLocks noChangeAspect="1"/>
        </xdr:cNvPicPr>
      </xdr:nvPicPr>
      <xdr:blipFill>
        <a:blip r:embed="rId1"/>
        <a:stretch>
          <a:fillRect/>
        </a:stretch>
      </xdr:blipFill>
      <xdr:spPr>
        <a:xfrm>
          <a:off x="7324725" y="466725"/>
          <a:ext cx="2876550" cy="1704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2</xdr:row>
      <xdr:rowOff>142875</xdr:rowOff>
    </xdr:from>
    <xdr:to>
      <xdr:col>7</xdr:col>
      <xdr:colOff>47625</xdr:colOff>
      <xdr:row>10</xdr:row>
      <xdr:rowOff>180975</xdr:rowOff>
    </xdr:to>
    <xdr:pic>
      <xdr:nvPicPr>
        <xdr:cNvPr id="1" name="Picture 1"/>
        <xdr:cNvPicPr preferRelativeResize="1">
          <a:picLocks noChangeAspect="1"/>
        </xdr:cNvPicPr>
      </xdr:nvPicPr>
      <xdr:blipFill>
        <a:blip r:embed="rId1"/>
        <a:stretch>
          <a:fillRect/>
        </a:stretch>
      </xdr:blipFill>
      <xdr:spPr>
        <a:xfrm>
          <a:off x="7334250" y="466725"/>
          <a:ext cx="2876550" cy="1685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www.dmo.gov.uk/chooseFormat.aspx?rptCode=D4O&amp;page=D4O" TargetMode="External" /><Relationship Id="rId2" Type="http://schemas.openxmlformats.org/officeDocument/2006/relationships/hyperlink" Target="http://www.dmo.gov.uk/index.aspx?page=Gilts/Indexlinked" TargetMode="External" /><Relationship Id="rId3" Type="http://schemas.openxmlformats.org/officeDocument/2006/relationships/drawing" Target="../drawings/drawing5.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dmo.gov.uk/chooseFormat.aspx?rptCode=D4O&amp;page=D4O" TargetMode="External" /><Relationship Id="rId2" Type="http://schemas.openxmlformats.org/officeDocument/2006/relationships/hyperlink" Target="http://www.dmo.gov.uk/index.aspx?page=Gilts/Indexlinked" TargetMode="External" /><Relationship Id="rId3" Type="http://schemas.openxmlformats.org/officeDocument/2006/relationships/drawing" Target="../drawings/drawing6.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4:H39"/>
  <sheetViews>
    <sheetView tabSelected="1" workbookViewId="0" topLeftCell="A1">
      <selection activeCell="C24" sqref="C24:C25"/>
    </sheetView>
  </sheetViews>
  <sheetFormatPr defaultColWidth="9.140625" defaultRowHeight="12.75"/>
  <cols>
    <col min="1" max="1" width="7.28125" style="5" customWidth="1"/>
    <col min="2" max="2" width="9.140625" style="5" customWidth="1"/>
    <col min="3" max="3" width="35.140625" style="5" customWidth="1"/>
    <col min="4" max="4" width="18.421875" style="5" customWidth="1"/>
    <col min="5" max="5" width="28.8515625" style="5" customWidth="1"/>
    <col min="6" max="6" width="43.421875" style="5" customWidth="1"/>
    <col min="7" max="16384" width="7.28125" style="5" customWidth="1"/>
  </cols>
  <sheetData>
    <row r="4" spans="2:6" ht="18">
      <c r="B4" s="13" t="s">
        <v>26</v>
      </c>
      <c r="E4" s="14"/>
      <c r="F4" s="16"/>
    </row>
    <row r="5" ht="20.25">
      <c r="C5" s="15"/>
    </row>
    <row r="6" spans="2:8" ht="23.25">
      <c r="B6" s="18" t="s">
        <v>31</v>
      </c>
      <c r="C6" s="4"/>
      <c r="D6" s="4"/>
      <c r="E6" s="4"/>
      <c r="F6" s="4"/>
      <c r="G6" s="4"/>
      <c r="H6" s="4"/>
    </row>
    <row r="8" spans="2:3" ht="12.75" customHeight="1">
      <c r="B8" s="91" t="s">
        <v>29</v>
      </c>
      <c r="C8" s="91"/>
    </row>
    <row r="9" spans="2:3" ht="12.75" customHeight="1">
      <c r="B9" s="91"/>
      <c r="C9" s="91"/>
    </row>
    <row r="10" spans="2:3" ht="12.75" customHeight="1">
      <c r="B10" s="20"/>
      <c r="C10" s="20"/>
    </row>
    <row r="11" ht="12.75" customHeight="1" thickBot="1">
      <c r="B11" s="20"/>
    </row>
    <row r="12" spans="3:6" ht="18" customHeight="1">
      <c r="C12" s="96" t="s">
        <v>30</v>
      </c>
      <c r="E12" s="95"/>
      <c r="F12" s="95"/>
    </row>
    <row r="13" spans="3:6" ht="18" customHeight="1" thickBot="1">
      <c r="C13" s="97"/>
      <c r="E13" s="95"/>
      <c r="F13" s="95"/>
    </row>
    <row r="14" spans="3:6" ht="12.75" customHeight="1">
      <c r="C14" s="22"/>
      <c r="E14" s="21"/>
      <c r="F14" s="21"/>
    </row>
    <row r="15" ht="12.75" customHeight="1" thickBot="1">
      <c r="C15" s="19"/>
    </row>
    <row r="16" ht="18" customHeight="1">
      <c r="C16" s="96" t="s">
        <v>32</v>
      </c>
    </row>
    <row r="17" ht="18" customHeight="1" thickBot="1">
      <c r="C17" s="97"/>
    </row>
    <row r="18" ht="12.75" customHeight="1">
      <c r="C18" s="22"/>
    </row>
    <row r="19" ht="12.75" customHeight="1" thickBot="1">
      <c r="C19" s="19"/>
    </row>
    <row r="20" ht="18" customHeight="1">
      <c r="C20" s="98" t="s">
        <v>36</v>
      </c>
    </row>
    <row r="21" ht="18" customHeight="1" thickBot="1">
      <c r="C21" s="99"/>
    </row>
    <row r="22" ht="12.75" customHeight="1"/>
    <row r="23" ht="12.75" customHeight="1" thickBot="1"/>
    <row r="24" s="4" customFormat="1" ht="18" customHeight="1">
      <c r="C24" s="92" t="s">
        <v>44</v>
      </c>
    </row>
    <row r="25" s="4" customFormat="1" ht="18" customHeight="1" thickBot="1">
      <c r="C25" s="93"/>
    </row>
    <row r="26" ht="12.75" customHeight="1">
      <c r="C26" s="27"/>
    </row>
    <row r="27" ht="12.75" customHeight="1" thickBot="1"/>
    <row r="28" ht="18" customHeight="1">
      <c r="C28" s="92" t="s">
        <v>45</v>
      </c>
    </row>
    <row r="29" ht="18" customHeight="1" thickBot="1">
      <c r="C29" s="93"/>
    </row>
    <row r="36" spans="2:5" ht="24" customHeight="1">
      <c r="B36" s="94" t="s">
        <v>27</v>
      </c>
      <c r="C36" s="94"/>
      <c r="D36" s="94"/>
      <c r="E36" s="94"/>
    </row>
    <row r="37" spans="2:5" ht="12.75">
      <c r="B37" s="94"/>
      <c r="C37" s="94"/>
      <c r="D37" s="94"/>
      <c r="E37" s="94"/>
    </row>
    <row r="38" spans="2:5" ht="12.75">
      <c r="B38" s="94"/>
      <c r="C38" s="94"/>
      <c r="D38" s="94"/>
      <c r="E38" s="94"/>
    </row>
    <row r="39" spans="2:5" ht="12.75">
      <c r="B39" s="94"/>
      <c r="C39" s="94"/>
      <c r="D39" s="94"/>
      <c r="E39" s="94"/>
    </row>
  </sheetData>
  <sheetProtection sheet="1" objects="1" scenarios="1" selectLockedCells="1"/>
  <mergeCells count="8">
    <mergeCell ref="B8:C9"/>
    <mergeCell ref="C24:C25"/>
    <mergeCell ref="B36:E39"/>
    <mergeCell ref="E12:F13"/>
    <mergeCell ref="C12:C13"/>
    <mergeCell ref="C16:C17"/>
    <mergeCell ref="C20:C21"/>
    <mergeCell ref="C28:C29"/>
  </mergeCells>
  <hyperlinks>
    <hyperlink ref="C12:C13" location="Overview!A1" display="Overview of calculation Methods"/>
    <hyperlink ref="C16:C17" location="'Corporates &amp; Supranationals'!A1" display="Corporate and Supranational bonds "/>
    <hyperlink ref="C20:C21" location="'Conventional Gilts'!A1" display="Conventional Gilts"/>
    <hyperlink ref="C24:C25" location="'8mth IL Gilts'!A1" display="'8mth IL Gilts'!A1"/>
    <hyperlink ref="C28:C29" location="'3mth IL Gilts'!A1" display="'3mth IL Gilts'!A1"/>
  </hyperlink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B4:H24"/>
  <sheetViews>
    <sheetView workbookViewId="0" topLeftCell="A1">
      <selection activeCell="G21" sqref="G21:G22"/>
    </sheetView>
  </sheetViews>
  <sheetFormatPr defaultColWidth="9.140625" defaultRowHeight="12.75"/>
  <cols>
    <col min="1" max="1" width="7.28125" style="5" customWidth="1"/>
    <col min="2" max="2" width="26.140625" style="5" customWidth="1"/>
    <col min="3" max="3" width="31.28125" style="5" customWidth="1"/>
    <col min="4" max="4" width="18.421875" style="5" customWidth="1"/>
    <col min="5" max="5" width="28.8515625" style="5" customWidth="1"/>
    <col min="6" max="6" width="17.421875" style="5" customWidth="1"/>
    <col min="7" max="7" width="25.140625" style="5" customWidth="1"/>
    <col min="8" max="16384" width="7.28125" style="5" customWidth="1"/>
  </cols>
  <sheetData>
    <row r="4" spans="2:6" ht="23.25">
      <c r="B4" s="18" t="s">
        <v>28</v>
      </c>
      <c r="E4" s="14"/>
      <c r="F4" s="16"/>
    </row>
    <row r="5" ht="20.25">
      <c r="C5" s="15"/>
    </row>
    <row r="6" spans="2:8" ht="12.75">
      <c r="B6" s="4"/>
      <c r="C6" s="4"/>
      <c r="D6" s="4"/>
      <c r="E6" s="4"/>
      <c r="F6" s="4"/>
      <c r="G6" s="4"/>
      <c r="H6" s="4"/>
    </row>
    <row r="7" spans="2:8" ht="12.75">
      <c r="B7" s="6" t="s">
        <v>24</v>
      </c>
      <c r="C7" s="7"/>
      <c r="D7" s="7"/>
      <c r="E7" s="7"/>
      <c r="F7" s="7"/>
      <c r="G7" s="4"/>
      <c r="H7" s="4"/>
    </row>
    <row r="8" spans="2:8" ht="12.75">
      <c r="B8" s="8"/>
      <c r="C8" s="8"/>
      <c r="D8" s="8"/>
      <c r="E8" s="8"/>
      <c r="F8" s="8"/>
      <c r="G8" s="4"/>
      <c r="H8" s="4"/>
    </row>
    <row r="9" spans="2:8" ht="12.75">
      <c r="B9" s="100" t="s">
        <v>25</v>
      </c>
      <c r="C9" s="100"/>
      <c r="D9" s="100"/>
      <c r="E9" s="100"/>
      <c r="F9" s="100"/>
      <c r="G9" s="100"/>
      <c r="H9" s="100"/>
    </row>
    <row r="10" spans="2:8" ht="12.75">
      <c r="B10" s="4"/>
      <c r="C10" s="4"/>
      <c r="D10" s="4"/>
      <c r="E10" s="4"/>
      <c r="F10" s="4"/>
      <c r="G10" s="4"/>
      <c r="H10" s="4"/>
    </row>
    <row r="11" ht="13.5" thickBot="1"/>
    <row r="12" spans="2:7" ht="38.25">
      <c r="B12" s="24" t="s">
        <v>17</v>
      </c>
      <c r="C12" s="25" t="s">
        <v>18</v>
      </c>
      <c r="D12" s="26" t="s">
        <v>6</v>
      </c>
      <c r="E12" s="26" t="s">
        <v>7</v>
      </c>
      <c r="F12" s="101" t="s">
        <v>14</v>
      </c>
      <c r="G12" s="102"/>
    </row>
    <row r="13" spans="2:7" ht="51" customHeight="1">
      <c r="B13" s="9" t="s">
        <v>3</v>
      </c>
      <c r="C13" s="10" t="s">
        <v>19</v>
      </c>
      <c r="D13" s="10" t="s">
        <v>20</v>
      </c>
      <c r="E13" s="10" t="s">
        <v>8</v>
      </c>
      <c r="F13" s="103" t="s">
        <v>21</v>
      </c>
      <c r="G13" s="104"/>
    </row>
    <row r="14" spans="2:7" ht="51" customHeight="1">
      <c r="B14" s="9" t="s">
        <v>5</v>
      </c>
      <c r="C14" s="10" t="s">
        <v>22</v>
      </c>
      <c r="D14" s="10" t="s">
        <v>20</v>
      </c>
      <c r="E14" s="10" t="s">
        <v>8</v>
      </c>
      <c r="F14" s="105"/>
      <c r="G14" s="106"/>
    </row>
    <row r="15" spans="2:7" ht="51" customHeight="1">
      <c r="B15" s="9" t="s">
        <v>4</v>
      </c>
      <c r="C15" s="10" t="s">
        <v>22</v>
      </c>
      <c r="D15" s="10" t="s">
        <v>23</v>
      </c>
      <c r="E15" s="10" t="s">
        <v>8</v>
      </c>
      <c r="F15" s="105"/>
      <c r="G15" s="106"/>
    </row>
    <row r="16" spans="2:7" ht="51" customHeight="1">
      <c r="B16" s="9" t="s">
        <v>1</v>
      </c>
      <c r="C16" s="10" t="s">
        <v>22</v>
      </c>
      <c r="D16" s="10" t="s">
        <v>10</v>
      </c>
      <c r="E16" s="10" t="s">
        <v>9</v>
      </c>
      <c r="F16" s="105"/>
      <c r="G16" s="106"/>
    </row>
    <row r="17" spans="2:7" ht="51" customHeight="1">
      <c r="B17" s="9" t="s">
        <v>2</v>
      </c>
      <c r="C17" s="10" t="s">
        <v>22</v>
      </c>
      <c r="D17" s="10" t="s">
        <v>10</v>
      </c>
      <c r="E17" s="10" t="s">
        <v>8</v>
      </c>
      <c r="F17" s="103" t="s">
        <v>16</v>
      </c>
      <c r="G17" s="104"/>
    </row>
    <row r="18" spans="2:7" ht="51" customHeight="1" thickBot="1">
      <c r="B18" s="11" t="s">
        <v>0</v>
      </c>
      <c r="C18" s="12" t="s">
        <v>22</v>
      </c>
      <c r="D18" s="12" t="s">
        <v>10</v>
      </c>
      <c r="E18" s="12" t="s">
        <v>9</v>
      </c>
      <c r="F18" s="107" t="s">
        <v>15</v>
      </c>
      <c r="G18" s="108"/>
    </row>
    <row r="20" ht="13.5" thickBot="1"/>
    <row r="21" spans="2:7" ht="11.25" customHeight="1">
      <c r="B21" s="94" t="s">
        <v>27</v>
      </c>
      <c r="C21" s="94"/>
      <c r="D21" s="94"/>
      <c r="E21" s="94"/>
      <c r="G21" s="96" t="s">
        <v>33</v>
      </c>
    </row>
    <row r="22" spans="2:7" ht="13.5" thickBot="1">
      <c r="B22" s="94"/>
      <c r="C22" s="94"/>
      <c r="D22" s="94"/>
      <c r="E22" s="94"/>
      <c r="G22" s="97"/>
    </row>
    <row r="23" spans="2:5" ht="12.75">
      <c r="B23" s="94"/>
      <c r="C23" s="94"/>
      <c r="D23" s="94"/>
      <c r="E23" s="94"/>
    </row>
    <row r="24" spans="2:5" ht="12.75">
      <c r="B24" s="94"/>
      <c r="C24" s="94"/>
      <c r="D24" s="94"/>
      <c r="E24" s="94"/>
    </row>
  </sheetData>
  <sheetProtection sheet="1" objects="1" scenarios="1" selectLockedCells="1"/>
  <mergeCells count="10">
    <mergeCell ref="B9:H9"/>
    <mergeCell ref="B21:E24"/>
    <mergeCell ref="F12:G12"/>
    <mergeCell ref="F13:G13"/>
    <mergeCell ref="F14:G14"/>
    <mergeCell ref="F15:G15"/>
    <mergeCell ref="F16:G16"/>
    <mergeCell ref="F17:G17"/>
    <mergeCell ref="F18:G18"/>
    <mergeCell ref="G21:G22"/>
  </mergeCells>
  <hyperlinks>
    <hyperlink ref="G21:G22" location="Contents!A1" display="Back to Contents"/>
  </hyperlink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3:G37"/>
  <sheetViews>
    <sheetView workbookViewId="0" topLeftCell="A1">
      <selection activeCell="C10" sqref="C10"/>
    </sheetView>
  </sheetViews>
  <sheetFormatPr defaultColWidth="9.140625" defaultRowHeight="12.75"/>
  <cols>
    <col min="1" max="1" width="6.7109375" style="2" customWidth="1"/>
    <col min="2" max="2" width="29.7109375" style="28" customWidth="1"/>
    <col min="3" max="7" width="24.7109375" style="2" customWidth="1"/>
    <col min="8" max="8" width="14.140625" style="2" customWidth="1"/>
    <col min="9" max="16384" width="9.140625" style="2" customWidth="1"/>
  </cols>
  <sheetData>
    <row r="3" ht="23.25">
      <c r="B3" s="18" t="s">
        <v>35</v>
      </c>
    </row>
    <row r="5" ht="20.25">
      <c r="B5" s="17" t="s">
        <v>31</v>
      </c>
    </row>
    <row r="7" ht="13.5" thickBot="1"/>
    <row r="8" spans="2:3" s="1" customFormat="1" ht="13.5" thickBot="1">
      <c r="B8" s="29"/>
      <c r="C8" s="90" t="s">
        <v>34</v>
      </c>
    </row>
    <row r="9" spans="2:7" s="38" customFormat="1" ht="18" customHeight="1">
      <c r="B9" s="35" t="s">
        <v>51</v>
      </c>
      <c r="C9" s="88">
        <v>40317</v>
      </c>
      <c r="F9" s="39"/>
      <c r="G9" s="39"/>
    </row>
    <row r="10" spans="2:7" s="38" customFormat="1" ht="18" customHeight="1">
      <c r="B10" s="36" t="s">
        <v>60</v>
      </c>
      <c r="C10" s="52">
        <v>40396</v>
      </c>
      <c r="F10" s="39"/>
      <c r="G10" s="39"/>
    </row>
    <row r="11" spans="2:7" s="38" customFormat="1" ht="18" customHeight="1">
      <c r="B11" s="36" t="s">
        <v>48</v>
      </c>
      <c r="C11" s="52">
        <v>40409</v>
      </c>
      <c r="F11" s="39"/>
      <c r="G11" s="39"/>
    </row>
    <row r="12" spans="2:7" s="38" customFormat="1" ht="18" customHeight="1">
      <c r="B12" s="36" t="s">
        <v>47</v>
      </c>
      <c r="C12" s="54">
        <v>0.79594</v>
      </c>
      <c r="F12" s="39"/>
      <c r="G12" s="39"/>
    </row>
    <row r="13" spans="2:7" s="38" customFormat="1" ht="18" customHeight="1" thickBot="1">
      <c r="B13" s="37" t="s">
        <v>61</v>
      </c>
      <c r="C13" s="55">
        <v>3</v>
      </c>
      <c r="F13" s="39"/>
      <c r="G13" s="39"/>
    </row>
    <row r="14" spans="3:7" s="1" customFormat="1" ht="18" customHeight="1">
      <c r="C14" s="30"/>
      <c r="F14" s="29"/>
      <c r="G14" s="29"/>
    </row>
    <row r="15" spans="2:7" s="1" customFormat="1" ht="16.5" customHeight="1">
      <c r="B15" s="40" t="s">
        <v>40</v>
      </c>
      <c r="C15" s="30"/>
      <c r="F15" s="29"/>
      <c r="G15" s="29"/>
    </row>
    <row r="16" spans="2:7" s="1" customFormat="1" ht="16.5" customHeight="1">
      <c r="B16" s="41" t="s">
        <v>37</v>
      </c>
      <c r="C16" s="30"/>
      <c r="F16" s="29"/>
      <c r="G16" s="29"/>
    </row>
    <row r="17" spans="2:7" s="1" customFormat="1" ht="16.5" customHeight="1">
      <c r="B17" s="41" t="s">
        <v>38</v>
      </c>
      <c r="C17" s="30"/>
      <c r="F17" s="29"/>
      <c r="G17" s="29"/>
    </row>
    <row r="18" spans="2:7" s="1" customFormat="1" ht="16.5" customHeight="1">
      <c r="B18" s="42" t="s">
        <v>39</v>
      </c>
      <c r="C18" s="30"/>
      <c r="F18" s="29"/>
      <c r="G18" s="29"/>
    </row>
    <row r="19" spans="3:7" s="1" customFormat="1" ht="12.75">
      <c r="C19" s="31"/>
      <c r="F19" s="29"/>
      <c r="G19" s="29"/>
    </row>
    <row r="20" spans="3:7" s="1" customFormat="1" ht="12.75">
      <c r="C20" s="31"/>
      <c r="F20" s="29"/>
      <c r="G20" s="29"/>
    </row>
    <row r="21" spans="3:7" s="1" customFormat="1" ht="12.75">
      <c r="C21" s="31"/>
      <c r="F21" s="29"/>
      <c r="G21" s="29"/>
    </row>
    <row r="22" spans="2:7" s="44" customFormat="1" ht="18" customHeight="1">
      <c r="B22" s="38"/>
      <c r="C22" s="43" t="s">
        <v>1</v>
      </c>
      <c r="D22" s="43" t="s">
        <v>2</v>
      </c>
      <c r="E22" s="43" t="s">
        <v>3</v>
      </c>
      <c r="F22" s="43" t="s">
        <v>5</v>
      </c>
      <c r="G22" s="43" t="s">
        <v>4</v>
      </c>
    </row>
    <row r="23" spans="2:7" s="44" customFormat="1" ht="18" customHeight="1">
      <c r="B23" s="23" t="s">
        <v>52</v>
      </c>
      <c r="C23" s="45">
        <f>C10-C9</f>
        <v>79</v>
      </c>
      <c r="D23" s="45">
        <f>C10-C9</f>
        <v>79</v>
      </c>
      <c r="E23" s="46">
        <f>DAYS360(C9,C10,TRUE)</f>
        <v>77</v>
      </c>
      <c r="F23" s="45">
        <f>C10-C9</f>
        <v>79</v>
      </c>
      <c r="G23" s="45">
        <f>C10-C9</f>
        <v>79</v>
      </c>
    </row>
    <row r="24" spans="2:7" s="44" customFormat="1" ht="18" customHeight="1">
      <c r="B24" s="23" t="s">
        <v>53</v>
      </c>
      <c r="C24" s="45">
        <f>C11-C9</f>
        <v>92</v>
      </c>
      <c r="D24" s="45">
        <f>C11-C9</f>
        <v>92</v>
      </c>
      <c r="E24" s="46">
        <v>360</v>
      </c>
      <c r="F24" s="46">
        <v>360</v>
      </c>
      <c r="G24" s="46">
        <v>365</v>
      </c>
    </row>
    <row r="25" spans="2:7" s="44" customFormat="1" ht="18" customHeight="1">
      <c r="B25" s="23" t="s">
        <v>54</v>
      </c>
      <c r="C25" s="48">
        <f>(C23/C24)*C29</f>
        <v>0.17086755434782608</v>
      </c>
      <c r="D25" s="48">
        <f>(D23/D24)*D29</f>
        <v>0.6834702173913043</v>
      </c>
      <c r="E25" s="48">
        <f>(E23/E24)*E29</f>
        <v>0.1702427222222222</v>
      </c>
      <c r="F25" s="48">
        <f>(F23/F24)*F29</f>
        <v>0.17466461111111112</v>
      </c>
      <c r="G25" s="48">
        <f>(G23/G24)*G29</f>
        <v>0.17227194520547945</v>
      </c>
    </row>
    <row r="27" spans="3:5" ht="12.75">
      <c r="C27" s="32"/>
      <c r="D27" s="32"/>
      <c r="E27" s="33"/>
    </row>
    <row r="28" spans="3:4" ht="12.75">
      <c r="C28" s="32"/>
      <c r="D28" s="32"/>
    </row>
    <row r="29" spans="2:7" s="57" customFormat="1" ht="18" customHeight="1">
      <c r="B29" s="57" t="s">
        <v>11</v>
      </c>
      <c r="C29" s="58">
        <f>C12/(12/C13)</f>
        <v>0.198985</v>
      </c>
      <c r="D29" s="58">
        <f>C12</f>
        <v>0.79594</v>
      </c>
      <c r="E29" s="58">
        <f>C12</f>
        <v>0.79594</v>
      </c>
      <c r="F29" s="58">
        <f>C12</f>
        <v>0.79594</v>
      </c>
      <c r="G29" s="58">
        <f>C12</f>
        <v>0.79594</v>
      </c>
    </row>
    <row r="30" spans="3:6" ht="12.75">
      <c r="C30" s="32"/>
      <c r="D30" s="32"/>
      <c r="F30" s="34"/>
    </row>
    <row r="31" ht="12.75">
      <c r="E31" s="34"/>
    </row>
    <row r="32" spans="5:6" ht="12.75">
      <c r="E32" s="34"/>
      <c r="F32" s="34"/>
    </row>
    <row r="34" spans="2:6" ht="13.5" thickBot="1">
      <c r="B34" s="94" t="s">
        <v>27</v>
      </c>
      <c r="C34" s="94"/>
      <c r="D34" s="94"/>
      <c r="E34" s="94"/>
      <c r="F34" s="34"/>
    </row>
    <row r="35" spans="2:7" ht="12.75">
      <c r="B35" s="94"/>
      <c r="C35" s="94"/>
      <c r="D35" s="94"/>
      <c r="E35" s="94"/>
      <c r="G35" s="109" t="s">
        <v>33</v>
      </c>
    </row>
    <row r="36" spans="2:7" ht="13.5" thickBot="1">
      <c r="B36" s="94"/>
      <c r="C36" s="94"/>
      <c r="D36" s="94"/>
      <c r="E36" s="94"/>
      <c r="G36" s="110"/>
    </row>
    <row r="37" spans="2:5" ht="12.75">
      <c r="B37" s="94"/>
      <c r="C37" s="94"/>
      <c r="D37" s="94"/>
      <c r="E37" s="94"/>
    </row>
  </sheetData>
  <sheetProtection sheet="1" objects="1" scenarios="1" selectLockedCells="1"/>
  <mergeCells count="2">
    <mergeCell ref="B34:E37"/>
    <mergeCell ref="G35:G36"/>
  </mergeCells>
  <hyperlinks>
    <hyperlink ref="G35:G36" location="Contents!A1" display="Back to Contents"/>
  </hyperlink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3:G44"/>
  <sheetViews>
    <sheetView workbookViewId="0" topLeftCell="A1">
      <selection activeCell="C10" sqref="C10"/>
    </sheetView>
  </sheetViews>
  <sheetFormatPr defaultColWidth="9.140625" defaultRowHeight="12.75"/>
  <cols>
    <col min="1" max="1" width="6.7109375" style="2" customWidth="1"/>
    <col min="2" max="2" width="31.7109375" style="28" customWidth="1"/>
    <col min="3" max="7" width="24.7109375" style="2" customWidth="1"/>
    <col min="8" max="8" width="14.140625" style="2" customWidth="1"/>
    <col min="9" max="16384" width="9.140625" style="2" customWidth="1"/>
  </cols>
  <sheetData>
    <row r="3" ht="23.25">
      <c r="B3" s="18" t="s">
        <v>36</v>
      </c>
    </row>
    <row r="4" ht="12.75">
      <c r="B4" s="56" t="s">
        <v>41</v>
      </c>
    </row>
    <row r="5" ht="12.75">
      <c r="B5" s="3"/>
    </row>
    <row r="6" ht="20.25">
      <c r="B6" s="17" t="s">
        <v>31</v>
      </c>
    </row>
    <row r="8" ht="13.5" thickBot="1"/>
    <row r="9" spans="2:3" s="1" customFormat="1" ht="17.25" customHeight="1" thickBot="1">
      <c r="B9" s="39"/>
      <c r="C9" s="89" t="s">
        <v>34</v>
      </c>
    </row>
    <row r="10" spans="2:7" s="1" customFormat="1" ht="17.25" customHeight="1">
      <c r="B10" s="35" t="s">
        <v>51</v>
      </c>
      <c r="C10" s="88">
        <v>40244</v>
      </c>
      <c r="F10" s="29"/>
      <c r="G10" s="29"/>
    </row>
    <row r="11" spans="2:7" s="1" customFormat="1" ht="17.25" customHeight="1">
      <c r="B11" s="36" t="s">
        <v>50</v>
      </c>
      <c r="C11" s="52">
        <v>40410</v>
      </c>
      <c r="F11" s="29"/>
      <c r="G11" s="29"/>
    </row>
    <row r="12" spans="2:7" s="1" customFormat="1" ht="17.25" customHeight="1">
      <c r="B12" s="36" t="s">
        <v>49</v>
      </c>
      <c r="C12" s="52">
        <v>40416</v>
      </c>
      <c r="F12" s="29"/>
      <c r="G12" s="29"/>
    </row>
    <row r="13" spans="2:7" s="1" customFormat="1" ht="17.25" customHeight="1">
      <c r="B13" s="36" t="s">
        <v>48</v>
      </c>
      <c r="C13" s="52">
        <v>40428</v>
      </c>
      <c r="F13" s="29"/>
      <c r="G13" s="29"/>
    </row>
    <row r="14" spans="2:7" s="1" customFormat="1" ht="17.25" customHeight="1" thickBot="1">
      <c r="B14" s="37" t="s">
        <v>47</v>
      </c>
      <c r="C14" s="53">
        <v>5</v>
      </c>
      <c r="F14" s="29"/>
      <c r="G14" s="29"/>
    </row>
    <row r="15" spans="2:7" s="1" customFormat="1" ht="14.25" customHeight="1" hidden="1" thickBot="1">
      <c r="B15" s="49" t="s">
        <v>12</v>
      </c>
      <c r="C15" s="50">
        <v>6</v>
      </c>
      <c r="F15" s="29"/>
      <c r="G15" s="29"/>
    </row>
    <row r="16" spans="2:7" s="1" customFormat="1" ht="12.75" hidden="1">
      <c r="B16" s="1" t="s">
        <v>13</v>
      </c>
      <c r="C16" s="30">
        <f>C11-C10</f>
        <v>166</v>
      </c>
      <c r="F16" s="29"/>
      <c r="G16" s="29"/>
    </row>
    <row r="17" spans="2:7" s="1" customFormat="1" ht="12.75" hidden="1">
      <c r="B17" s="1" t="s">
        <v>10</v>
      </c>
      <c r="C17" s="30">
        <f>C13-C10</f>
        <v>184</v>
      </c>
      <c r="F17" s="29"/>
      <c r="G17" s="29"/>
    </row>
    <row r="18" spans="3:7" s="1" customFormat="1" ht="12.75">
      <c r="C18" s="31"/>
      <c r="F18" s="29"/>
      <c r="G18" s="29"/>
    </row>
    <row r="19" spans="3:7" s="1" customFormat="1" ht="12.75">
      <c r="C19" s="31"/>
      <c r="F19" s="29"/>
      <c r="G19" s="29"/>
    </row>
    <row r="20" spans="3:7" s="1" customFormat="1" ht="12.75">
      <c r="C20" s="31"/>
      <c r="F20" s="29"/>
      <c r="G20" s="29"/>
    </row>
    <row r="21" spans="2:3" s="44" customFormat="1" ht="18.75" customHeight="1">
      <c r="B21" s="38"/>
      <c r="C21" s="43" t="s">
        <v>0</v>
      </c>
    </row>
    <row r="22" spans="2:3" s="44" customFormat="1" ht="18.75" customHeight="1">
      <c r="B22" s="23" t="s">
        <v>52</v>
      </c>
      <c r="C22" s="45">
        <f>C16</f>
        <v>166</v>
      </c>
    </row>
    <row r="23" spans="2:3" s="44" customFormat="1" ht="18.75" customHeight="1">
      <c r="B23" s="23" t="s">
        <v>53</v>
      </c>
      <c r="C23" s="45">
        <f>C17</f>
        <v>184</v>
      </c>
    </row>
    <row r="24" spans="2:3" s="44" customFormat="1" ht="18.75" customHeight="1" hidden="1">
      <c r="B24" s="23" t="s">
        <v>11</v>
      </c>
      <c r="C24" s="47">
        <f>C14/(12/C15)</f>
        <v>2.5</v>
      </c>
    </row>
    <row r="25" spans="2:3" s="44" customFormat="1" ht="18.75" customHeight="1">
      <c r="B25" s="23" t="s">
        <v>54</v>
      </c>
      <c r="C25" s="51">
        <f>IF(C11&lt;=C12,(C22/C23)*C24,((C22/C23)-1)*C24)</f>
        <v>2.255434782608696</v>
      </c>
    </row>
    <row r="27" spans="3:4" ht="12.75">
      <c r="C27" s="32"/>
      <c r="D27" s="33"/>
    </row>
    <row r="28" spans="3:4" ht="12.75">
      <c r="C28" s="32"/>
      <c r="D28" s="33"/>
    </row>
    <row r="29" spans="3:4" ht="12.75">
      <c r="C29" s="32"/>
      <c r="D29" s="33"/>
    </row>
    <row r="30" spans="3:4" ht="12.75">
      <c r="C30" s="32"/>
      <c r="D30" s="33"/>
    </row>
    <row r="31" spans="3:4" ht="12.75">
      <c r="C31" s="32"/>
      <c r="D31" s="34"/>
    </row>
    <row r="32" spans="3:4" ht="12.75">
      <c r="C32" s="32"/>
      <c r="D32" s="34"/>
    </row>
    <row r="33" spans="3:4" ht="12.75">
      <c r="C33" s="32"/>
      <c r="D33" s="34"/>
    </row>
    <row r="34" spans="3:4" ht="12.75">
      <c r="C34" s="32"/>
      <c r="D34" s="34"/>
    </row>
    <row r="35" spans="3:4" ht="12.75">
      <c r="C35" s="32"/>
      <c r="D35" s="32"/>
    </row>
    <row r="36" spans="3:4" ht="12.75">
      <c r="C36" s="32"/>
      <c r="D36" s="32"/>
    </row>
    <row r="37" spans="3:6" ht="12.75">
      <c r="C37" s="32"/>
      <c r="D37" s="32"/>
      <c r="F37" s="34"/>
    </row>
    <row r="38" ht="12.75">
      <c r="E38" s="34"/>
    </row>
    <row r="39" spans="5:6" ht="12.75">
      <c r="E39" s="34"/>
      <c r="F39" s="34"/>
    </row>
    <row r="41" spans="2:6" ht="13.5" thickBot="1">
      <c r="B41" s="94" t="s">
        <v>27</v>
      </c>
      <c r="C41" s="94"/>
      <c r="D41" s="94"/>
      <c r="E41" s="94"/>
      <c r="F41" s="34"/>
    </row>
    <row r="42" spans="2:7" ht="12.75">
      <c r="B42" s="94"/>
      <c r="C42" s="94"/>
      <c r="D42" s="94"/>
      <c r="E42" s="94"/>
      <c r="G42" s="109" t="s">
        <v>33</v>
      </c>
    </row>
    <row r="43" spans="2:7" ht="13.5" thickBot="1">
      <c r="B43" s="94"/>
      <c r="C43" s="94"/>
      <c r="D43" s="94"/>
      <c r="E43" s="94"/>
      <c r="G43" s="110"/>
    </row>
    <row r="44" spans="2:5" ht="12.75">
      <c r="B44" s="94"/>
      <c r="C44" s="94"/>
      <c r="D44" s="94"/>
      <c r="E44" s="94"/>
    </row>
  </sheetData>
  <sheetProtection sheet="1" objects="1" scenarios="1" selectLockedCells="1"/>
  <mergeCells count="2">
    <mergeCell ref="B41:E44"/>
    <mergeCell ref="G42:G43"/>
  </mergeCells>
  <hyperlinks>
    <hyperlink ref="G42:G43" location="Contents!A1" display="Back to Contents"/>
  </hyperlink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B3:G38"/>
  <sheetViews>
    <sheetView workbookViewId="0" topLeftCell="A1">
      <selection activeCell="C10" sqref="C10"/>
    </sheetView>
  </sheetViews>
  <sheetFormatPr defaultColWidth="9.140625" defaultRowHeight="12.75"/>
  <cols>
    <col min="1" max="1" width="6.7109375" style="1" customWidth="1"/>
    <col min="2" max="2" width="31.7109375" style="29" customWidth="1"/>
    <col min="3" max="3" width="24.7109375" style="1" customWidth="1"/>
    <col min="4" max="4" width="5.28125" style="1" customWidth="1"/>
    <col min="5" max="5" width="31.28125" style="1" customWidth="1"/>
    <col min="6" max="7" width="24.7109375" style="1" customWidth="1"/>
    <col min="8" max="8" width="14.140625" style="1" customWidth="1"/>
    <col min="9" max="16384" width="9.140625" style="1" customWidth="1"/>
  </cols>
  <sheetData>
    <row r="3" ht="23.25">
      <c r="B3" s="18" t="s">
        <v>42</v>
      </c>
    </row>
    <row r="4" ht="12.75">
      <c r="B4" s="56" t="s">
        <v>41</v>
      </c>
    </row>
    <row r="5" ht="12.75">
      <c r="B5" s="59"/>
    </row>
    <row r="6" ht="20.25">
      <c r="B6" s="17" t="s">
        <v>31</v>
      </c>
    </row>
    <row r="8" ht="13.5" thickBot="1"/>
    <row r="9" spans="2:3" ht="17.25" customHeight="1" thickBot="1">
      <c r="B9" s="39"/>
      <c r="C9" s="89" t="s">
        <v>34</v>
      </c>
    </row>
    <row r="10" spans="2:7" ht="18.75" customHeight="1">
      <c r="B10" s="72" t="s">
        <v>51</v>
      </c>
      <c r="C10" s="88">
        <v>40385</v>
      </c>
      <c r="F10" s="29"/>
      <c r="G10" s="29"/>
    </row>
    <row r="11" spans="2:7" ht="18.75" customHeight="1">
      <c r="B11" s="73" t="s">
        <v>50</v>
      </c>
      <c r="C11" s="52">
        <v>40410</v>
      </c>
      <c r="F11" s="29"/>
      <c r="G11" s="29"/>
    </row>
    <row r="12" spans="2:7" ht="18.75" customHeight="1">
      <c r="B12" s="73" t="s">
        <v>49</v>
      </c>
      <c r="C12" s="52">
        <v>40560</v>
      </c>
      <c r="F12" s="29"/>
      <c r="G12" s="29"/>
    </row>
    <row r="13" spans="2:7" ht="18.75" customHeight="1">
      <c r="B13" s="73" t="s">
        <v>48</v>
      </c>
      <c r="C13" s="52">
        <v>40569</v>
      </c>
      <c r="F13" s="29"/>
      <c r="G13" s="29"/>
    </row>
    <row r="14" spans="2:7" ht="18.75" customHeight="1" thickBot="1">
      <c r="B14" s="73" t="s">
        <v>47</v>
      </c>
      <c r="C14" s="54">
        <v>2.5</v>
      </c>
      <c r="F14" s="29"/>
      <c r="G14" s="29"/>
    </row>
    <row r="15" spans="2:7" ht="18.75" customHeight="1">
      <c r="B15" s="73" t="s">
        <v>56</v>
      </c>
      <c r="C15" s="54">
        <v>223.6</v>
      </c>
      <c r="E15" s="92" t="s">
        <v>55</v>
      </c>
      <c r="F15" s="29"/>
      <c r="G15" s="29"/>
    </row>
    <row r="16" spans="2:7" ht="18.75" customHeight="1" thickBot="1">
      <c r="B16" s="74" t="s">
        <v>46</v>
      </c>
      <c r="C16" s="86">
        <v>81.622306717364</v>
      </c>
      <c r="E16" s="93"/>
      <c r="F16" s="29"/>
      <c r="G16" s="29"/>
    </row>
    <row r="17" spans="2:7" ht="12.75">
      <c r="B17" s="1"/>
      <c r="C17" s="31"/>
      <c r="F17" s="29"/>
      <c r="G17" s="29"/>
    </row>
    <row r="18" spans="2:7" ht="12.75">
      <c r="B18" s="1"/>
      <c r="C18" s="31"/>
      <c r="E18" s="71"/>
      <c r="F18" s="29"/>
      <c r="G18" s="29"/>
    </row>
    <row r="19" spans="3:6" s="38" customFormat="1" ht="18.75" customHeight="1">
      <c r="C19" s="43" t="s">
        <v>0</v>
      </c>
      <c r="F19" s="70"/>
    </row>
    <row r="20" spans="2:3" s="38" customFormat="1" ht="18.75" customHeight="1">
      <c r="B20" s="23" t="s">
        <v>52</v>
      </c>
      <c r="C20" s="60">
        <f>C11-C10</f>
        <v>25</v>
      </c>
    </row>
    <row r="21" spans="2:3" s="38" customFormat="1" ht="18.75" customHeight="1">
      <c r="B21" s="23" t="s">
        <v>53</v>
      </c>
      <c r="C21" s="60">
        <f>C13-C10</f>
        <v>184</v>
      </c>
    </row>
    <row r="22" spans="2:5" s="38" customFormat="1" ht="18.75" customHeight="1">
      <c r="B22" s="23" t="s">
        <v>54</v>
      </c>
      <c r="C22" s="85">
        <f>IF(C11&lt;=C12,(C20/C21)*((C14/2)*(C15/C16)),((C20/C21)-1)*((C14/2)*(C15/C16)))</f>
        <v>0.4652593758439089</v>
      </c>
      <c r="E22" s="75"/>
    </row>
    <row r="24" spans="2:5" s="65" customFormat="1" ht="12.75">
      <c r="B24" s="64"/>
      <c r="C24" s="63"/>
      <c r="D24" s="63"/>
      <c r="E24" s="76"/>
    </row>
    <row r="25" spans="2:5" s="66" customFormat="1" ht="18.75" customHeight="1">
      <c r="B25" s="66" t="s">
        <v>11</v>
      </c>
      <c r="C25" s="68"/>
      <c r="D25" s="69"/>
      <c r="E25" s="69"/>
    </row>
    <row r="26" spans="3:5" ht="12.75">
      <c r="C26" s="61"/>
      <c r="D26" s="61"/>
      <c r="E26" s="62"/>
    </row>
    <row r="27" spans="3:5" ht="12.75">
      <c r="C27" s="61"/>
      <c r="D27" s="61"/>
      <c r="E27" s="62"/>
    </row>
    <row r="28" spans="3:5" ht="12.75">
      <c r="C28" s="61"/>
      <c r="D28" s="61"/>
      <c r="E28" s="77"/>
    </row>
    <row r="29" spans="3:4" ht="12.75">
      <c r="C29" s="61"/>
      <c r="D29" s="67"/>
    </row>
    <row r="30" spans="3:4" ht="12.75">
      <c r="C30" s="61"/>
      <c r="D30" s="61"/>
    </row>
    <row r="31" spans="3:6" ht="12.75">
      <c r="C31" s="61"/>
      <c r="D31" s="61"/>
      <c r="F31" s="62"/>
    </row>
    <row r="32" ht="12.75">
      <c r="E32" s="62"/>
    </row>
    <row r="33" spans="5:6" ht="12.75">
      <c r="E33" s="62"/>
      <c r="F33" s="62"/>
    </row>
    <row r="35" spans="2:6" ht="13.5" thickBot="1">
      <c r="B35" s="94" t="s">
        <v>27</v>
      </c>
      <c r="C35" s="94"/>
      <c r="D35" s="94"/>
      <c r="E35" s="94"/>
      <c r="F35" s="62"/>
    </row>
    <row r="36" spans="2:7" ht="12.75">
      <c r="B36" s="94"/>
      <c r="C36" s="94"/>
      <c r="D36" s="94"/>
      <c r="E36" s="94"/>
      <c r="G36" s="109" t="s">
        <v>33</v>
      </c>
    </row>
    <row r="37" spans="2:7" ht="13.5" thickBot="1">
      <c r="B37" s="94"/>
      <c r="C37" s="94"/>
      <c r="D37" s="94"/>
      <c r="E37" s="94"/>
      <c r="G37" s="110"/>
    </row>
    <row r="38" spans="2:5" ht="12.75">
      <c r="B38" s="94"/>
      <c r="C38" s="94"/>
      <c r="D38" s="94"/>
      <c r="E38" s="94"/>
    </row>
  </sheetData>
  <sheetProtection sheet="1" objects="1" scenarios="1" selectLockedCells="1"/>
  <mergeCells count="3">
    <mergeCell ref="B35:E38"/>
    <mergeCell ref="G36:G37"/>
    <mergeCell ref="E15:E16"/>
  </mergeCells>
  <hyperlinks>
    <hyperlink ref="G36:G37" location="Contents!A1" display="Back to Contents"/>
    <hyperlink ref="E15" r:id="rId1" display=" Access UK DMO RPI data"/>
    <hyperlink ref="E15:E16" r:id="rId2" display=" Access UK DMO RPI data"/>
  </hyperlinks>
  <printOptions/>
  <pageMargins left="0.75" right="0.75" top="1" bottom="1" header="0.5" footer="0.5"/>
  <pageSetup horizontalDpi="600" verticalDpi="600" orientation="portrait" paperSize="9" r:id="rId4"/>
  <drawing r:id="rId3"/>
</worksheet>
</file>

<file path=xl/worksheets/sheet6.xml><?xml version="1.0" encoding="utf-8"?>
<worksheet xmlns="http://schemas.openxmlformats.org/spreadsheetml/2006/main" xmlns:r="http://schemas.openxmlformats.org/officeDocument/2006/relationships">
  <dimension ref="B3:G39"/>
  <sheetViews>
    <sheetView workbookViewId="0" topLeftCell="A1">
      <selection activeCell="E14" sqref="E14:E15"/>
    </sheetView>
  </sheetViews>
  <sheetFormatPr defaultColWidth="9.140625" defaultRowHeight="12.75"/>
  <cols>
    <col min="1" max="1" width="6.7109375" style="1" customWidth="1"/>
    <col min="2" max="2" width="31.7109375" style="29" customWidth="1"/>
    <col min="3" max="3" width="24.7109375" style="1" customWidth="1"/>
    <col min="4" max="4" width="7.421875" style="1" customWidth="1"/>
    <col min="5" max="5" width="32.421875" style="1" customWidth="1"/>
    <col min="6" max="7" width="24.7109375" style="1" customWidth="1"/>
    <col min="8" max="8" width="14.140625" style="1" customWidth="1"/>
    <col min="9" max="16384" width="9.140625" style="1" customWidth="1"/>
  </cols>
  <sheetData>
    <row r="3" ht="23.25">
      <c r="B3" s="18" t="s">
        <v>43</v>
      </c>
    </row>
    <row r="4" ht="12.75">
      <c r="B4" s="56" t="s">
        <v>41</v>
      </c>
    </row>
    <row r="5" ht="12.75">
      <c r="B5" s="59"/>
    </row>
    <row r="6" ht="20.25">
      <c r="B6" s="17" t="s">
        <v>31</v>
      </c>
    </row>
    <row r="8" ht="13.5" thickBot="1"/>
    <row r="9" spans="2:3" ht="17.25" customHeight="1" thickBot="1">
      <c r="B9" s="39"/>
      <c r="C9" s="81" t="s">
        <v>34</v>
      </c>
    </row>
    <row r="10" spans="2:7" s="38" customFormat="1" ht="17.25" customHeight="1">
      <c r="B10" s="35" t="s">
        <v>51</v>
      </c>
      <c r="C10" s="82">
        <v>40320</v>
      </c>
      <c r="F10" s="39"/>
      <c r="G10" s="39"/>
    </row>
    <row r="11" spans="2:7" s="38" customFormat="1" ht="17.25" customHeight="1">
      <c r="B11" s="36" t="s">
        <v>58</v>
      </c>
      <c r="C11" s="52">
        <v>40410</v>
      </c>
      <c r="F11" s="39"/>
      <c r="G11" s="39"/>
    </row>
    <row r="12" spans="2:7" s="38" customFormat="1" ht="17.25" customHeight="1">
      <c r="B12" s="36" t="s">
        <v>59</v>
      </c>
      <c r="C12" s="52">
        <v>40493</v>
      </c>
      <c r="F12" s="39"/>
      <c r="G12" s="39"/>
    </row>
    <row r="13" spans="2:7" s="38" customFormat="1" ht="17.25" customHeight="1" thickBot="1">
      <c r="B13" s="36" t="s">
        <v>48</v>
      </c>
      <c r="C13" s="52">
        <v>40504</v>
      </c>
      <c r="F13" s="39"/>
      <c r="G13" s="39"/>
    </row>
    <row r="14" spans="2:7" s="38" customFormat="1" ht="17.25" customHeight="1">
      <c r="B14" s="36" t="s">
        <v>47</v>
      </c>
      <c r="C14" s="54">
        <v>1.25</v>
      </c>
      <c r="E14" s="92" t="s">
        <v>62</v>
      </c>
      <c r="F14" s="39"/>
      <c r="G14" s="39"/>
    </row>
    <row r="15" spans="2:7" s="38" customFormat="1" ht="17.25" customHeight="1" thickBot="1">
      <c r="B15" s="87" t="s">
        <v>57</v>
      </c>
      <c r="C15" s="86">
        <v>1.1558</v>
      </c>
      <c r="E15" s="93"/>
      <c r="F15" s="39"/>
      <c r="G15" s="39"/>
    </row>
    <row r="16" spans="2:7" ht="12.75">
      <c r="B16" s="1"/>
      <c r="C16" s="79"/>
      <c r="F16" s="29"/>
      <c r="G16" s="29"/>
    </row>
    <row r="17" spans="2:7" ht="12.75">
      <c r="B17" s="1"/>
      <c r="C17" s="29"/>
      <c r="F17" s="29"/>
      <c r="G17" s="29"/>
    </row>
    <row r="18" spans="2:7" ht="12.75">
      <c r="B18" s="1"/>
      <c r="C18" s="31"/>
      <c r="F18" s="29"/>
      <c r="G18" s="29"/>
    </row>
    <row r="19" s="38" customFormat="1" ht="18.75" customHeight="1">
      <c r="C19" s="43" t="s">
        <v>0</v>
      </c>
    </row>
    <row r="20" spans="2:3" s="38" customFormat="1" ht="18.75" customHeight="1">
      <c r="B20" s="23" t="s">
        <v>52</v>
      </c>
      <c r="C20" s="60">
        <f>C11-C10</f>
        <v>90</v>
      </c>
    </row>
    <row r="21" spans="2:3" s="38" customFormat="1" ht="18.75" customHeight="1">
      <c r="B21" s="23" t="s">
        <v>53</v>
      </c>
      <c r="C21" s="60">
        <f>C13-C10</f>
        <v>184</v>
      </c>
    </row>
    <row r="22" spans="2:3" s="38" customFormat="1" ht="18.75" customHeight="1">
      <c r="B22" s="23" t="s">
        <v>54</v>
      </c>
      <c r="C22" s="51">
        <f>IF(C11&lt;=C12,(C20/C21)*((C14/2)*C15),((C20/C21)-1)*((C14/2)*C15))</f>
        <v>0.353335597826087</v>
      </c>
    </row>
    <row r="23" spans="5:7" ht="12.75">
      <c r="E23" s="59"/>
      <c r="F23" s="59"/>
      <c r="G23" s="59"/>
    </row>
    <row r="24" spans="3:7" ht="12.75">
      <c r="C24" s="31"/>
      <c r="D24" s="61"/>
      <c r="E24" s="80"/>
      <c r="F24" s="59"/>
      <c r="G24" s="59"/>
    </row>
    <row r="25" spans="3:5" ht="12.75">
      <c r="C25" s="31"/>
      <c r="D25" s="61"/>
      <c r="E25" s="78"/>
    </row>
    <row r="26" spans="2:5" s="57" customFormat="1" ht="18.75" customHeight="1">
      <c r="B26" s="57" t="s">
        <v>11</v>
      </c>
      <c r="C26" s="58"/>
      <c r="E26" s="83"/>
    </row>
    <row r="27" spans="3:5" ht="12.75">
      <c r="C27" s="61"/>
      <c r="D27" s="61"/>
      <c r="E27" s="84"/>
    </row>
    <row r="28" spans="3:5" ht="12.75">
      <c r="C28" s="61"/>
      <c r="D28" s="61"/>
      <c r="E28" s="62"/>
    </row>
    <row r="29" spans="3:5" ht="12.75">
      <c r="C29" s="61"/>
      <c r="D29" s="61"/>
      <c r="E29" s="62"/>
    </row>
    <row r="30" spans="3:4" ht="12.75">
      <c r="C30" s="61"/>
      <c r="D30" s="61"/>
    </row>
    <row r="31" spans="3:4" ht="12.75">
      <c r="C31" s="61"/>
      <c r="D31" s="61"/>
    </row>
    <row r="32" spans="3:6" ht="12.75">
      <c r="C32" s="61"/>
      <c r="D32" s="61"/>
      <c r="F32" s="62"/>
    </row>
    <row r="33" ht="12.75">
      <c r="E33" s="62"/>
    </row>
    <row r="34" spans="5:6" ht="12.75">
      <c r="E34" s="62"/>
      <c r="F34" s="62"/>
    </row>
    <row r="36" spans="2:6" ht="13.5" thickBot="1">
      <c r="B36" s="94" t="s">
        <v>27</v>
      </c>
      <c r="C36" s="94"/>
      <c r="D36" s="94"/>
      <c r="E36" s="94"/>
      <c r="F36" s="62"/>
    </row>
    <row r="37" spans="2:7" ht="12.75">
      <c r="B37" s="94"/>
      <c r="C37" s="94"/>
      <c r="D37" s="94"/>
      <c r="E37" s="94"/>
      <c r="G37" s="109" t="s">
        <v>33</v>
      </c>
    </row>
    <row r="38" spans="2:7" ht="13.5" thickBot="1">
      <c r="B38" s="94"/>
      <c r="C38" s="94"/>
      <c r="D38" s="94"/>
      <c r="E38" s="94"/>
      <c r="G38" s="110"/>
    </row>
    <row r="39" spans="2:5" ht="12.75">
      <c r="B39" s="94"/>
      <c r="C39" s="94"/>
      <c r="D39" s="94"/>
      <c r="E39" s="94"/>
    </row>
  </sheetData>
  <sheetProtection sheet="1" objects="1" scenarios="1" selectLockedCells="1"/>
  <mergeCells count="3">
    <mergeCell ref="B36:E39"/>
    <mergeCell ref="G37:G38"/>
    <mergeCell ref="E14:E15"/>
  </mergeCells>
  <hyperlinks>
    <hyperlink ref="G37:G38" location="Contents!A1" display="Back to Contents"/>
    <hyperlink ref="E14" r:id="rId1" display=" Access UK DMO RPI data"/>
    <hyperlink ref="E14:E15" r:id="rId2" display=" Access UK DMO index factor data"/>
  </hyperlinks>
  <printOptions/>
  <pageMargins left="0.75" right="0.75" top="1" bottom="1" header="0.5" footer="0.5"/>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dkan</cp:lastModifiedBy>
  <dcterms:created xsi:type="dcterms:W3CDTF">2010-01-21T13:41:40Z</dcterms:created>
  <dcterms:modified xsi:type="dcterms:W3CDTF">2010-09-09T07:57:03Z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